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сведения о числ." sheetId="4" r:id="rId1"/>
    <sheet name="Лист1" sheetId="1" r:id="rId2"/>
    <sheet name="Лист2" sheetId="2" r:id="rId3"/>
    <sheet name="Лист3" sheetId="3" r:id="rId4"/>
  </sheets>
  <definedNames>
    <definedName name="_xlnm.Print_Area" localSheetId="0">'сведения о числ.'!$A$1:$L$36</definedName>
  </definedNames>
  <calcPr calcId="145621"/>
</workbook>
</file>

<file path=xl/calcChain.xml><?xml version="1.0" encoding="utf-8"?>
<calcChain xmlns="http://schemas.openxmlformats.org/spreadsheetml/2006/main">
  <c r="P24" i="4" l="1"/>
  <c r="O24" i="4"/>
  <c r="N24" i="4"/>
  <c r="G24" i="4"/>
  <c r="B24" i="4"/>
  <c r="N23" i="4"/>
  <c r="G23" i="4"/>
  <c r="B23" i="4"/>
  <c r="P22" i="4"/>
  <c r="O22" i="4"/>
  <c r="N22" i="4"/>
  <c r="G22" i="4"/>
  <c r="B22" i="4"/>
  <c r="P21" i="4"/>
  <c r="O21" i="4"/>
  <c r="N21" i="4"/>
  <c r="G21" i="4"/>
  <c r="B21" i="4"/>
  <c r="O20" i="4"/>
  <c r="N20" i="4"/>
  <c r="G20" i="4"/>
  <c r="B20" i="4"/>
  <c r="P19" i="4"/>
  <c r="O19" i="4"/>
  <c r="N19" i="4"/>
  <c r="G19" i="4"/>
  <c r="B19" i="4"/>
  <c r="P18" i="4"/>
  <c r="O18" i="4"/>
  <c r="N18" i="4"/>
  <c r="G18" i="4"/>
  <c r="B18" i="4"/>
  <c r="P17" i="4"/>
  <c r="O17" i="4"/>
  <c r="N17" i="4"/>
  <c r="G17" i="4"/>
  <c r="B17" i="4"/>
  <c r="O16" i="4"/>
  <c r="N16" i="4"/>
  <c r="G16" i="4"/>
  <c r="B16" i="4"/>
  <c r="K15" i="4"/>
  <c r="K25" i="4" s="1"/>
  <c r="J15" i="4"/>
  <c r="O15" i="4" s="1"/>
  <c r="F15" i="4"/>
  <c r="F25" i="4" s="1"/>
  <c r="E15" i="4"/>
  <c r="E25" i="4" s="1"/>
  <c r="D15" i="4"/>
  <c r="D25" i="4" s="1"/>
  <c r="C15" i="4"/>
  <c r="C25" i="4" s="1"/>
  <c r="B15" i="4"/>
  <c r="B25" i="4" s="1"/>
  <c r="P14" i="4"/>
  <c r="G14" i="4"/>
  <c r="B14" i="4"/>
  <c r="P13" i="4"/>
  <c r="G13" i="4"/>
  <c r="B13" i="4"/>
  <c r="I12" i="4"/>
  <c r="N12" i="4" s="1"/>
  <c r="B12" i="4"/>
  <c r="P11" i="4"/>
  <c r="O11" i="4"/>
  <c r="I11" i="4"/>
  <c r="I15" i="4" s="1"/>
  <c r="H11" i="4"/>
  <c r="H15" i="4" s="1"/>
  <c r="B11" i="4"/>
  <c r="O10" i="4"/>
  <c r="N10" i="4"/>
  <c r="M10" i="4"/>
  <c r="G10" i="4"/>
  <c r="B10" i="4"/>
  <c r="O9" i="4"/>
  <c r="N9" i="4"/>
  <c r="M9" i="4"/>
  <c r="G9" i="4"/>
  <c r="B9" i="4"/>
  <c r="M15" i="4" l="1"/>
  <c r="H25" i="4"/>
  <c r="M25" i="4" s="1"/>
  <c r="P25" i="4"/>
  <c r="I25" i="4"/>
  <c r="N25" i="4" s="1"/>
  <c r="N15" i="4"/>
  <c r="M11" i="4"/>
  <c r="G11" i="4"/>
  <c r="N11" i="4"/>
  <c r="G12" i="4"/>
  <c r="P15" i="4"/>
  <c r="J25" i="4"/>
  <c r="O25" i="4" s="1"/>
  <c r="G15" i="4" l="1"/>
  <c r="G25" i="4" s="1"/>
</calcChain>
</file>

<file path=xl/sharedStrings.xml><?xml version="1.0" encoding="utf-8"?>
<sst xmlns="http://schemas.openxmlformats.org/spreadsheetml/2006/main" count="43" uniqueCount="36">
  <si>
    <t>Сведения о численности муниципальных служащих органов местного самоуправления, работников муниципальных учреждений 
МО "Город Майкоп" с указанием фактических расходов на оплату их труда
 на 01 октября 2022 года</t>
  </si>
  <si>
    <t>Наименование органа местного самоуправления      
 (муниципального учреждения)</t>
  </si>
  <si>
    <t>Среднесписочная численность за отчетный период, чел.</t>
  </si>
  <si>
    <t>Фактические расходы на оплату труда служащих (работников) учреждений,  тыс. рублей</t>
  </si>
  <si>
    <t>Примечание</t>
  </si>
  <si>
    <t>Всего</t>
  </si>
  <si>
    <t>в том числе:</t>
  </si>
  <si>
    <t>муниципальные должности</t>
  </si>
  <si>
    <t>муниципальные служащие</t>
  </si>
  <si>
    <t>неотнесенные к муниципальной службе</t>
  </si>
  <si>
    <t>работники учреждений</t>
  </si>
  <si>
    <t>СНД</t>
  </si>
  <si>
    <t>КСП</t>
  </si>
  <si>
    <t>Администрация</t>
  </si>
  <si>
    <t>за счет субвенции</t>
  </si>
  <si>
    <t>МТВ</t>
  </si>
  <si>
    <t>Майкопские новости</t>
  </si>
  <si>
    <t xml:space="preserve">Администрация </t>
  </si>
  <si>
    <t>Управление архитектуры и градостроительства</t>
  </si>
  <si>
    <t>Комитет по физической культуре и спорту</t>
  </si>
  <si>
    <t>Управление по чрезвычайным ситуациям</t>
  </si>
  <si>
    <t>Финансовое управление</t>
  </si>
  <si>
    <t>Комитет по управлению имуществом</t>
  </si>
  <si>
    <t>Управление культуры</t>
  </si>
  <si>
    <t>Комитет по образованию</t>
  </si>
  <si>
    <t>Управление сельского хозяйства</t>
  </si>
  <si>
    <t>Управление ЖКХ и благоустройства</t>
  </si>
  <si>
    <t>Итого</t>
  </si>
  <si>
    <t>численность указывается фактическая</t>
  </si>
  <si>
    <t>только КОСГУ 211 по факту  (все,что начислили по сост.на 31 число)</t>
  </si>
  <si>
    <t>премия по смотр-конкурсу включается</t>
  </si>
  <si>
    <t>Руководитель Финансового управления администрации МО "Город Майкоп"</t>
  </si>
  <si>
    <t>Л.В. Ялина</t>
  </si>
  <si>
    <t>Руководитель Финансового управления Администрации МО "Город Майкоп"</t>
  </si>
  <si>
    <t>С.Б. Шаова</t>
  </si>
  <si>
    <t>52-23-61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</si>
</sst>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Arial Cyr"/>
      <charset val="204"/>
    </font>
    <font>
      <sz val="8"/>
      <name val="Arial Cyr"/>
      <charset val="204"/>
    </font>
    <font>
      <sz val="10"/>
      <color rgb="FFFF0000"/>
      <name val="Arial Cyr"/>
      <charset val="204"/>
    </font>
    <font>
      <sz val="8"/>
      <name val="Arial"/>
      <family val="2"/>
      <charset val="204"/>
    </font>
    <font>
      <sz val="10"/>
      <color theme="1"/>
      <name val="Arial Cyr"/>
      <charset val="204"/>
    </font>
    <font>
      <b/>
      <sz val="8"/>
      <name val="Arial Cyr"/>
      <charset val="204"/>
    </font>
    <font>
      <b/>
      <sz val="10"/>
      <name val="Arial Cyr"/>
      <charset val="204"/>
    </font>
    <font>
      <sz val="8"/>
      <color theme="1"/>
      <name val="Arial Cyr"/>
      <charset val="204"/>
    </font>
    <font>
      <sz val="11"/>
      <name val="Arial Cyr"/>
      <charset val="204"/>
    </font>
    <font>
      <sz val="11"/>
      <name val="Arial"/>
      <family val="2"/>
      <charset val="204"/>
    </font>
    <font>
      <sz val="12"/>
      <name val="Arial"/>
      <family val="2"/>
      <charset val="204"/>
    </font>
    <font>
      <sz val="9"/>
      <name val="Arial Cyr"/>
      <charset val="204"/>
    </font>
    <font>
      <sz val="8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6">
    <xf numFmtId="0" fontId="0" fillId="0" borderId="0"/>
    <xf numFmtId="0" fontId="2" fillId="0" borderId="0"/>
    <xf numFmtId="0" fontId="2" fillId="0" borderId="0"/>
    <xf numFmtId="4" fontId="15" fillId="0" borderId="6">
      <alignment horizontal="right"/>
    </xf>
    <xf numFmtId="0" fontId="1" fillId="0" borderId="0"/>
    <xf numFmtId="0" fontId="1" fillId="2" borderId="1" applyNumberFormat="0" applyFont="0" applyAlignment="0" applyProtection="0"/>
  </cellStyleXfs>
  <cellXfs count="58">
    <xf numFmtId="0" fontId="0" fillId="0" borderId="0" xfId="0"/>
    <xf numFmtId="0" fontId="2" fillId="0" borderId="0" xfId="1"/>
    <xf numFmtId="0" fontId="2" fillId="0" borderId="0" xfId="1"/>
    <xf numFmtId="0" fontId="3" fillId="0" borderId="0" xfId="1" applyFont="1" applyAlignment="1">
      <alignment horizontal="center" vertical="distributed" wrapText="1"/>
    </xf>
    <xf numFmtId="0" fontId="3" fillId="0" borderId="0" xfId="1" applyFont="1" applyAlignment="1">
      <alignment horizontal="center" vertical="distributed"/>
    </xf>
    <xf numFmtId="0" fontId="3" fillId="0" borderId="0" xfId="1" applyFont="1" applyAlignment="1">
      <alignment horizontal="center" vertical="center" wrapText="1"/>
    </xf>
    <xf numFmtId="0" fontId="2" fillId="0" borderId="0" xfId="1" applyAlignment="1">
      <alignment horizontal="center" vertical="center"/>
    </xf>
    <xf numFmtId="0" fontId="4" fillId="0" borderId="2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2" fillId="3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4" fillId="4" borderId="3" xfId="1" applyFont="1" applyFill="1" applyBorder="1" applyAlignment="1">
      <alignment horizontal="left" vertical="center" wrapText="1"/>
    </xf>
    <xf numFmtId="0" fontId="2" fillId="3" borderId="3" xfId="1" applyFont="1" applyFill="1" applyBorder="1" applyAlignment="1">
      <alignment horizontal="center" vertical="center" wrapText="1"/>
    </xf>
    <xf numFmtId="164" fontId="2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 vertical="center" wrapText="1"/>
    </xf>
    <xf numFmtId="0" fontId="5" fillId="0" borderId="3" xfId="1" applyFont="1" applyBorder="1"/>
    <xf numFmtId="2" fontId="2" fillId="0" borderId="0" xfId="1" applyNumberFormat="1" applyFont="1"/>
    <xf numFmtId="0" fontId="2" fillId="0" borderId="0" xfId="1" applyFont="1"/>
    <xf numFmtId="0" fontId="5" fillId="0" borderId="0" xfId="1" applyFont="1"/>
    <xf numFmtId="0" fontId="4" fillId="5" borderId="3" xfId="1" applyFont="1" applyFill="1" applyBorder="1" applyAlignment="1">
      <alignment horizontal="center" vertical="center" wrapText="1"/>
    </xf>
    <xf numFmtId="0" fontId="2" fillId="5" borderId="3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164" fontId="2" fillId="6" borderId="3" xfId="1" applyNumberFormat="1" applyFont="1" applyFill="1" applyBorder="1" applyAlignment="1">
      <alignment horizontal="center" vertical="center" wrapText="1"/>
    </xf>
    <xf numFmtId="164" fontId="2" fillId="5" borderId="3" xfId="1" applyNumberFormat="1" applyFont="1" applyFill="1" applyBorder="1" applyAlignment="1">
      <alignment horizontal="center" vertical="center" wrapText="1"/>
    </xf>
    <xf numFmtId="164" fontId="2" fillId="7" borderId="3" xfId="1" applyNumberFormat="1" applyFont="1" applyFill="1" applyBorder="1" applyAlignment="1">
      <alignment horizontal="center" vertical="center"/>
    </xf>
    <xf numFmtId="164" fontId="2" fillId="0" borderId="3" xfId="1" applyNumberFormat="1" applyFont="1" applyFill="1" applyBorder="1" applyAlignment="1">
      <alignment horizontal="center" vertical="center"/>
    </xf>
    <xf numFmtId="164" fontId="2" fillId="3" borderId="3" xfId="1" applyNumberFormat="1" applyFont="1" applyFill="1" applyBorder="1" applyAlignment="1">
      <alignment horizontal="center" vertical="center"/>
    </xf>
    <xf numFmtId="164" fontId="5" fillId="0" borderId="3" xfId="1" applyNumberFormat="1" applyFont="1" applyFill="1" applyBorder="1" applyAlignment="1">
      <alignment horizontal="center" vertical="center"/>
    </xf>
    <xf numFmtId="0" fontId="6" fillId="4" borderId="3" xfId="1" applyFont="1" applyFill="1" applyBorder="1" applyAlignment="1">
      <alignment horizontal="left" vertical="center" wrapText="1"/>
    </xf>
    <xf numFmtId="0" fontId="2" fillId="0" borderId="3" xfId="1" applyFill="1" applyBorder="1"/>
    <xf numFmtId="0" fontId="2" fillId="0" borderId="0" xfId="1" applyFill="1"/>
    <xf numFmtId="164" fontId="7" fillId="0" borderId="3" xfId="1" applyNumberFormat="1" applyFont="1" applyFill="1" applyBorder="1" applyAlignment="1">
      <alignment horizontal="center" vertical="center"/>
    </xf>
    <xf numFmtId="0" fontId="8" fillId="7" borderId="3" xfId="1" applyFont="1" applyFill="1" applyBorder="1" applyAlignment="1">
      <alignment horizontal="left" vertical="center"/>
    </xf>
    <xf numFmtId="164" fontId="9" fillId="7" borderId="3" xfId="1" applyNumberFormat="1" applyFont="1" applyFill="1" applyBorder="1" applyAlignment="1">
      <alignment horizontal="center" vertical="center"/>
    </xf>
    <xf numFmtId="0" fontId="9" fillId="0" borderId="3" xfId="1" applyFont="1" applyBorder="1"/>
    <xf numFmtId="0" fontId="9" fillId="0" borderId="0" xfId="1" applyFont="1"/>
    <xf numFmtId="0" fontId="4" fillId="0" borderId="0" xfId="1" applyFont="1" applyAlignment="1">
      <alignment horizontal="center" vertical="center"/>
    </xf>
    <xf numFmtId="0" fontId="4" fillId="3" borderId="0" xfId="1" applyFont="1" applyFill="1" applyAlignment="1">
      <alignment vertical="center"/>
    </xf>
    <xf numFmtId="0" fontId="10" fillId="3" borderId="0" xfId="1" applyFont="1" applyFill="1" applyAlignment="1">
      <alignment horizontal="center" vertical="center"/>
    </xf>
    <xf numFmtId="0" fontId="4" fillId="3" borderId="0" xfId="1" applyFont="1" applyFill="1" applyAlignment="1">
      <alignment horizontal="left" vertical="center"/>
    </xf>
    <xf numFmtId="0" fontId="11" fillId="0" borderId="0" xfId="1" applyFont="1" applyAlignment="1">
      <alignment horizontal="center" vertical="center"/>
    </xf>
    <xf numFmtId="0" fontId="12" fillId="0" borderId="0" xfId="1" applyFont="1" applyAlignment="1">
      <alignment horizontal="left" vertical="center" wrapText="1"/>
    </xf>
    <xf numFmtId="0" fontId="1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/>
    </xf>
    <xf numFmtId="0" fontId="13" fillId="0" borderId="0" xfId="1" applyFont="1" applyAlignment="1">
      <alignment horizontal="left" vertical="center" wrapText="1"/>
    </xf>
    <xf numFmtId="0" fontId="13" fillId="0" borderId="0" xfId="1" applyFont="1" applyAlignment="1">
      <alignment horizontal="center" vertical="center"/>
    </xf>
    <xf numFmtId="0" fontId="11" fillId="0" borderId="0" xfId="1" applyFont="1" applyAlignment="1">
      <alignment horizontal="left" vertical="center"/>
    </xf>
    <xf numFmtId="0" fontId="2" fillId="0" borderId="0" xfId="1" applyFont="1" applyAlignment="1">
      <alignment vertical="center"/>
    </xf>
    <xf numFmtId="0" fontId="2" fillId="0" borderId="0" xfId="1" applyAlignment="1">
      <alignment horizontal="left" vertical="center"/>
    </xf>
    <xf numFmtId="0" fontId="14" fillId="0" borderId="0" xfId="1" applyFont="1" applyAlignment="1">
      <alignment vertical="center"/>
    </xf>
    <xf numFmtId="0" fontId="14" fillId="0" borderId="0" xfId="1" applyFont="1" applyAlignment="1">
      <alignment horizontal="left" vertical="center"/>
    </xf>
  </cellXfs>
  <cellStyles count="6">
    <cellStyle name="Normal_Regional Data for IGR" xfId="2"/>
    <cellStyle name="xl105" xfId="3"/>
    <cellStyle name="Обычный" xfId="0" builtinId="0"/>
    <cellStyle name="Обычный 2" xfId="1"/>
    <cellStyle name="Обычный 3" xfId="4"/>
    <cellStyle name="Примечание 2" xf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Q37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35" sqref="A35:B35"/>
    </sheetView>
  </sheetViews>
  <sheetFormatPr defaultRowHeight="12.75" x14ac:dyDescent="0.2"/>
  <cols>
    <col min="1" max="1" width="42.28515625" style="1" customWidth="1"/>
    <col min="2" max="2" width="9.28515625" style="1" bestFit="1" customWidth="1"/>
    <col min="3" max="3" width="15" style="1" customWidth="1"/>
    <col min="4" max="4" width="14.85546875" style="1" customWidth="1"/>
    <col min="5" max="5" width="14.42578125" style="1" customWidth="1"/>
    <col min="6" max="6" width="14" style="1" customWidth="1"/>
    <col min="7" max="7" width="14.140625" style="1" customWidth="1"/>
    <col min="8" max="8" width="14.85546875" style="1" customWidth="1"/>
    <col min="9" max="9" width="15.140625" style="1" customWidth="1"/>
    <col min="10" max="10" width="14.5703125" style="1" customWidth="1"/>
    <col min="11" max="11" width="14.85546875" style="1" customWidth="1"/>
    <col min="12" max="12" width="12.7109375" style="1" hidden="1" customWidth="1"/>
    <col min="13" max="15" width="9.140625" style="1"/>
    <col min="16" max="16" width="15.42578125" style="1" customWidth="1"/>
    <col min="17" max="16384" width="9.140625" style="1"/>
  </cols>
  <sheetData>
    <row r="1" spans="1:17" x14ac:dyDescent="0.2">
      <c r="K1" s="2"/>
      <c r="L1" s="2"/>
    </row>
    <row r="3" spans="1:17" ht="63.75" customHeight="1" x14ac:dyDescent="0.2">
      <c r="A3" s="3" t="s">
        <v>0</v>
      </c>
      <c r="B3" s="4"/>
      <c r="C3" s="4"/>
      <c r="D3" s="4"/>
      <c r="E3" s="4"/>
      <c r="F3" s="4"/>
      <c r="G3" s="4"/>
      <c r="H3" s="4"/>
      <c r="I3" s="4"/>
      <c r="J3" s="4"/>
      <c r="K3" s="4"/>
    </row>
    <row r="4" spans="1:17" ht="15.75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</row>
    <row r="5" spans="1:17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</row>
    <row r="6" spans="1:17" ht="27.75" customHeight="1" x14ac:dyDescent="0.2">
      <c r="A6" s="7" t="s">
        <v>1</v>
      </c>
      <c r="B6" s="8" t="s">
        <v>2</v>
      </c>
      <c r="C6" s="8"/>
      <c r="D6" s="8"/>
      <c r="E6" s="8"/>
      <c r="F6" s="8"/>
      <c r="G6" s="8" t="s">
        <v>3</v>
      </c>
      <c r="H6" s="8"/>
      <c r="I6" s="8"/>
      <c r="J6" s="8"/>
      <c r="K6" s="8"/>
      <c r="L6" s="9" t="s">
        <v>4</v>
      </c>
    </row>
    <row r="7" spans="1:17" x14ac:dyDescent="0.2">
      <c r="A7" s="10"/>
      <c r="B7" s="11" t="s">
        <v>5</v>
      </c>
      <c r="C7" s="8" t="s">
        <v>6</v>
      </c>
      <c r="D7" s="8"/>
      <c r="E7" s="8"/>
      <c r="F7" s="8"/>
      <c r="G7" s="11" t="s">
        <v>5</v>
      </c>
      <c r="H7" s="8" t="s">
        <v>6</v>
      </c>
      <c r="I7" s="8"/>
      <c r="J7" s="8"/>
      <c r="K7" s="8"/>
      <c r="L7" s="12"/>
    </row>
    <row r="8" spans="1:17" ht="51" x14ac:dyDescent="0.2">
      <c r="A8" s="13"/>
      <c r="B8" s="11"/>
      <c r="C8" s="14" t="s">
        <v>7</v>
      </c>
      <c r="D8" s="14" t="s">
        <v>8</v>
      </c>
      <c r="E8" s="14" t="s">
        <v>9</v>
      </c>
      <c r="F8" s="14" t="s">
        <v>10</v>
      </c>
      <c r="G8" s="11"/>
      <c r="H8" s="14" t="s">
        <v>7</v>
      </c>
      <c r="I8" s="14" t="s">
        <v>8</v>
      </c>
      <c r="J8" s="14" t="s">
        <v>9</v>
      </c>
      <c r="K8" s="14" t="s">
        <v>10</v>
      </c>
      <c r="L8" s="15"/>
    </row>
    <row r="9" spans="1:17" s="25" customFormat="1" x14ac:dyDescent="0.2">
      <c r="A9" s="16" t="s">
        <v>11</v>
      </c>
      <c r="B9" s="17">
        <f>SUM(C9:F9)</f>
        <v>12.9</v>
      </c>
      <c r="C9" s="18">
        <v>2</v>
      </c>
      <c r="D9" s="18">
        <v>10</v>
      </c>
      <c r="E9" s="18">
        <v>0.9</v>
      </c>
      <c r="F9" s="19"/>
      <c r="G9" s="20">
        <f t="shared" ref="G9:G14" si="0">SUM(H9:K9)</f>
        <v>7230.2999999999993</v>
      </c>
      <c r="H9" s="18">
        <v>2176.6</v>
      </c>
      <c r="I9" s="18">
        <v>4761.3</v>
      </c>
      <c r="J9" s="18">
        <v>292.39999999999998</v>
      </c>
      <c r="K9" s="21"/>
      <c r="L9" s="22"/>
      <c r="M9" s="23">
        <f t="shared" ref="M9:O10" si="1">H9/C9/9</f>
        <v>120.92222222222222</v>
      </c>
      <c r="N9" s="23">
        <f t="shared" si="1"/>
        <v>52.903333333333336</v>
      </c>
      <c r="O9" s="23">
        <f t="shared" si="1"/>
        <v>36.098765432098759</v>
      </c>
      <c r="P9" s="23"/>
      <c r="Q9" s="24"/>
    </row>
    <row r="10" spans="1:17" s="25" customFormat="1" x14ac:dyDescent="0.2">
      <c r="A10" s="16" t="s">
        <v>12</v>
      </c>
      <c r="B10" s="17">
        <f>SUM(C10:F10)</f>
        <v>8.5</v>
      </c>
      <c r="C10" s="18">
        <v>1.3</v>
      </c>
      <c r="D10" s="18">
        <v>5.2</v>
      </c>
      <c r="E10" s="18">
        <v>2</v>
      </c>
      <c r="F10" s="19"/>
      <c r="G10" s="20">
        <f t="shared" si="0"/>
        <v>3273.9</v>
      </c>
      <c r="H10" s="18">
        <v>966</v>
      </c>
      <c r="I10" s="18">
        <v>2020.5</v>
      </c>
      <c r="J10" s="18">
        <v>287.39999999999998</v>
      </c>
      <c r="K10" s="18"/>
      <c r="L10" s="22"/>
      <c r="M10" s="23">
        <f t="shared" si="1"/>
        <v>82.564102564102569</v>
      </c>
      <c r="N10" s="23">
        <f t="shared" si="1"/>
        <v>43.173076923076927</v>
      </c>
      <c r="O10" s="23">
        <f t="shared" si="1"/>
        <v>15.966666666666665</v>
      </c>
      <c r="P10" s="23"/>
      <c r="Q10" s="24"/>
    </row>
    <row r="11" spans="1:17" s="25" customFormat="1" hidden="1" x14ac:dyDescent="0.2">
      <c r="A11" s="26" t="s">
        <v>13</v>
      </c>
      <c r="B11" s="27">
        <f t="shared" ref="B11:B13" si="2">SUM(C11:F11)</f>
        <v>148.19999999999999</v>
      </c>
      <c r="C11" s="28">
        <v>1</v>
      </c>
      <c r="D11" s="28">
        <v>105.6</v>
      </c>
      <c r="E11" s="28">
        <v>5.7</v>
      </c>
      <c r="F11" s="28">
        <v>35.9</v>
      </c>
      <c r="G11" s="29">
        <f t="shared" si="0"/>
        <v>57518</v>
      </c>
      <c r="H11" s="18">
        <f>943+350</f>
        <v>1293</v>
      </c>
      <c r="I11" s="18">
        <f>48528.1-350-94</f>
        <v>48084.1</v>
      </c>
      <c r="J11" s="18">
        <v>1502.3</v>
      </c>
      <c r="K11" s="18">
        <v>6638.6</v>
      </c>
      <c r="L11" s="22"/>
      <c r="M11" s="23">
        <f t="shared" ref="M11:O12" si="3">H11/C11/6</f>
        <v>215.5</v>
      </c>
      <c r="N11" s="23">
        <f t="shared" si="3"/>
        <v>75.890309343434339</v>
      </c>
      <c r="O11" s="23">
        <f t="shared" si="3"/>
        <v>43.926900584795312</v>
      </c>
      <c r="P11" s="23">
        <f>K11/F11/3</f>
        <v>61.639740018570109</v>
      </c>
      <c r="Q11" s="24"/>
    </row>
    <row r="12" spans="1:17" s="25" customFormat="1" hidden="1" x14ac:dyDescent="0.2">
      <c r="A12" s="26" t="s">
        <v>14</v>
      </c>
      <c r="B12" s="27">
        <f t="shared" si="2"/>
        <v>11.8</v>
      </c>
      <c r="C12" s="28"/>
      <c r="D12" s="28">
        <v>11.8</v>
      </c>
      <c r="E12" s="28"/>
      <c r="F12" s="28"/>
      <c r="G12" s="30">
        <f t="shared" si="0"/>
        <v>4334.3</v>
      </c>
      <c r="H12" s="18"/>
      <c r="I12" s="18">
        <f>4240.3+94</f>
        <v>4334.3</v>
      </c>
      <c r="J12" s="18"/>
      <c r="K12" s="18"/>
      <c r="L12" s="22"/>
      <c r="M12" s="23"/>
      <c r="N12" s="23">
        <f t="shared" si="3"/>
        <v>61.218926553672311</v>
      </c>
      <c r="O12" s="23"/>
      <c r="P12" s="23"/>
      <c r="Q12" s="24"/>
    </row>
    <row r="13" spans="1:17" s="25" customFormat="1" hidden="1" x14ac:dyDescent="0.2">
      <c r="A13" s="26" t="s">
        <v>15</v>
      </c>
      <c r="B13" s="27">
        <f t="shared" si="2"/>
        <v>28</v>
      </c>
      <c r="C13" s="19"/>
      <c r="D13" s="19"/>
      <c r="E13" s="19"/>
      <c r="F13" s="28">
        <v>28</v>
      </c>
      <c r="G13" s="30">
        <f t="shared" si="0"/>
        <v>2850.1</v>
      </c>
      <c r="H13" s="18"/>
      <c r="I13" s="18"/>
      <c r="J13" s="18"/>
      <c r="K13" s="18">
        <v>2850.1</v>
      </c>
      <c r="L13" s="22"/>
      <c r="M13" s="23"/>
      <c r="N13" s="23"/>
      <c r="O13" s="23"/>
      <c r="P13" s="23">
        <f t="shared" ref="P13:P14" si="4">K13/F13/3</f>
        <v>33.929761904761904</v>
      </c>
      <c r="Q13" s="24"/>
    </row>
    <row r="14" spans="1:17" s="25" customFormat="1" hidden="1" x14ac:dyDescent="0.2">
      <c r="A14" s="26" t="s">
        <v>16</v>
      </c>
      <c r="B14" s="27">
        <f>SUM(C14:F14)</f>
        <v>12.6</v>
      </c>
      <c r="C14" s="19"/>
      <c r="D14" s="19"/>
      <c r="E14" s="28"/>
      <c r="F14" s="28">
        <v>12.6</v>
      </c>
      <c r="G14" s="30">
        <f t="shared" si="0"/>
        <v>6658.7</v>
      </c>
      <c r="H14" s="21"/>
      <c r="I14" s="21"/>
      <c r="J14" s="21"/>
      <c r="K14" s="18">
        <v>6658.7</v>
      </c>
      <c r="L14" s="22"/>
      <c r="M14" s="23"/>
      <c r="N14" s="23"/>
      <c r="O14" s="23"/>
      <c r="P14" s="23">
        <f t="shared" si="4"/>
        <v>176.15608465608466</v>
      </c>
      <c r="Q14" s="24"/>
    </row>
    <row r="15" spans="1:17" s="25" customFormat="1" x14ac:dyDescent="0.2">
      <c r="A15" s="16" t="s">
        <v>17</v>
      </c>
      <c r="B15" s="31">
        <f>SUM(C15:F15)</f>
        <v>200.6</v>
      </c>
      <c r="C15" s="32">
        <f>SUM(C11:C14)</f>
        <v>1</v>
      </c>
      <c r="D15" s="32">
        <f>SUM(D11:D14)</f>
        <v>117.39999999999999</v>
      </c>
      <c r="E15" s="32">
        <f>SUM(E11:E14)</f>
        <v>5.7</v>
      </c>
      <c r="F15" s="32">
        <f>SUM(F11:F14)</f>
        <v>76.5</v>
      </c>
      <c r="G15" s="33">
        <f t="shared" ref="G15" si="5">SUM(G11:G14)</f>
        <v>71361.100000000006</v>
      </c>
      <c r="H15" s="32">
        <f>SUM(H11:H14)</f>
        <v>1293</v>
      </c>
      <c r="I15" s="32">
        <f>SUM(I11:I14)</f>
        <v>52418.400000000001</v>
      </c>
      <c r="J15" s="32">
        <f t="shared" ref="J15:K15" si="6">SUM(J11:J14)</f>
        <v>1502.3</v>
      </c>
      <c r="K15" s="32">
        <f t="shared" si="6"/>
        <v>16147.400000000001</v>
      </c>
      <c r="L15" s="22"/>
      <c r="M15" s="23">
        <f>H15/C15/9</f>
        <v>143.66666666666666</v>
      </c>
      <c r="N15" s="23">
        <f>I15/D15/9</f>
        <v>49.610448608745031</v>
      </c>
      <c r="O15" s="23">
        <f>J15/E15/9</f>
        <v>29.284600389863542</v>
      </c>
      <c r="P15" s="23">
        <f>K15/F15/9</f>
        <v>23.45301379811184</v>
      </c>
      <c r="Q15" s="24"/>
    </row>
    <row r="16" spans="1:17" s="25" customFormat="1" ht="14.25" customHeight="1" x14ac:dyDescent="0.2">
      <c r="A16" s="16" t="s">
        <v>18</v>
      </c>
      <c r="B16" s="31">
        <f t="shared" ref="B16:B24" si="7">SUM(C16:F16)</f>
        <v>25.9</v>
      </c>
      <c r="C16" s="34"/>
      <c r="D16" s="32">
        <v>20.9</v>
      </c>
      <c r="E16" s="32">
        <v>5</v>
      </c>
      <c r="F16" s="34"/>
      <c r="G16" s="31">
        <f t="shared" ref="G16:G24" si="8">SUM(H16:K16)</f>
        <v>10208.299999999999</v>
      </c>
      <c r="H16" s="34"/>
      <c r="I16" s="32">
        <v>8761.9</v>
      </c>
      <c r="J16" s="32">
        <v>1446.4</v>
      </c>
      <c r="K16" s="34"/>
      <c r="L16" s="22"/>
      <c r="M16" s="23"/>
      <c r="N16" s="23">
        <f t="shared" ref="N16:O22" si="9">I16/D16/9</f>
        <v>46.581073896863373</v>
      </c>
      <c r="O16" s="23">
        <f t="shared" si="9"/>
        <v>32.142222222222223</v>
      </c>
      <c r="P16" s="23"/>
      <c r="Q16" s="24"/>
    </row>
    <row r="17" spans="1:17" s="25" customFormat="1" ht="14.25" customHeight="1" x14ac:dyDescent="0.2">
      <c r="A17" s="16" t="s">
        <v>19</v>
      </c>
      <c r="B17" s="31">
        <f>SUM(C17:F17)</f>
        <v>139</v>
      </c>
      <c r="C17" s="34"/>
      <c r="D17" s="32">
        <v>3</v>
      </c>
      <c r="E17" s="32">
        <v>3</v>
      </c>
      <c r="F17" s="32">
        <v>133</v>
      </c>
      <c r="G17" s="31">
        <f t="shared" si="8"/>
        <v>33328.199999999997</v>
      </c>
      <c r="H17" s="34"/>
      <c r="I17" s="32">
        <v>1610.2</v>
      </c>
      <c r="J17" s="32">
        <v>761.7</v>
      </c>
      <c r="K17" s="32">
        <v>30956.3</v>
      </c>
      <c r="L17" s="22"/>
      <c r="M17" s="23"/>
      <c r="N17" s="23">
        <f t="shared" si="9"/>
        <v>59.63703703703704</v>
      </c>
      <c r="O17" s="23">
        <f t="shared" si="9"/>
        <v>28.211111111111112</v>
      </c>
      <c r="P17" s="23">
        <f>K17/F17/9</f>
        <v>25.861570593149541</v>
      </c>
      <c r="Q17" s="24"/>
    </row>
    <row r="18" spans="1:17" s="25" customFormat="1" ht="15" customHeight="1" x14ac:dyDescent="0.2">
      <c r="A18" s="35" t="s">
        <v>20</v>
      </c>
      <c r="B18" s="31">
        <f t="shared" si="7"/>
        <v>48.8</v>
      </c>
      <c r="C18" s="34"/>
      <c r="D18" s="32">
        <v>14</v>
      </c>
      <c r="E18" s="32">
        <v>1.8</v>
      </c>
      <c r="F18" s="32">
        <v>33</v>
      </c>
      <c r="G18" s="31">
        <f t="shared" si="8"/>
        <v>14784.900000000001</v>
      </c>
      <c r="H18" s="32"/>
      <c r="I18" s="32">
        <v>5871.6</v>
      </c>
      <c r="J18" s="32">
        <v>529.79999999999995</v>
      </c>
      <c r="K18" s="32">
        <v>8383.5</v>
      </c>
      <c r="L18" s="22"/>
      <c r="M18" s="23"/>
      <c r="N18" s="23">
        <f t="shared" si="9"/>
        <v>46.6</v>
      </c>
      <c r="O18" s="23">
        <f t="shared" si="9"/>
        <v>32.703703703703702</v>
      </c>
      <c r="P18" s="23">
        <f>K18/F18/9</f>
        <v>28.227272727272727</v>
      </c>
      <c r="Q18" s="24"/>
    </row>
    <row r="19" spans="1:17" s="25" customFormat="1" x14ac:dyDescent="0.2">
      <c r="A19" s="16" t="s">
        <v>21</v>
      </c>
      <c r="B19" s="31">
        <f t="shared" si="7"/>
        <v>35.6</v>
      </c>
      <c r="C19" s="34"/>
      <c r="D19" s="32">
        <v>21.6</v>
      </c>
      <c r="E19" s="32">
        <v>2</v>
      </c>
      <c r="F19" s="32">
        <v>12</v>
      </c>
      <c r="G19" s="31">
        <f t="shared" si="8"/>
        <v>13805.9</v>
      </c>
      <c r="H19" s="34"/>
      <c r="I19" s="32">
        <v>9170.1</v>
      </c>
      <c r="J19" s="32">
        <v>707.3</v>
      </c>
      <c r="K19" s="32">
        <v>3928.5</v>
      </c>
      <c r="L19" s="22"/>
      <c r="M19" s="23"/>
      <c r="N19" s="23">
        <f t="shared" si="9"/>
        <v>47.171296296296291</v>
      </c>
      <c r="O19" s="23">
        <f t="shared" si="9"/>
        <v>39.294444444444444</v>
      </c>
      <c r="P19" s="23">
        <f>K19/F19/9</f>
        <v>36.375</v>
      </c>
      <c r="Q19" s="24"/>
    </row>
    <row r="20" spans="1:17" s="25" customFormat="1" x14ac:dyDescent="0.2">
      <c r="A20" s="16" t="s">
        <v>22</v>
      </c>
      <c r="B20" s="31">
        <f t="shared" si="7"/>
        <v>45</v>
      </c>
      <c r="C20" s="34"/>
      <c r="D20" s="32">
        <v>40</v>
      </c>
      <c r="E20" s="32">
        <v>5</v>
      </c>
      <c r="F20" s="32"/>
      <c r="G20" s="31">
        <f t="shared" si="8"/>
        <v>15559.6</v>
      </c>
      <c r="H20" s="34"/>
      <c r="I20" s="32">
        <v>14513.7</v>
      </c>
      <c r="J20" s="32">
        <v>1045.9000000000001</v>
      </c>
      <c r="K20" s="34"/>
      <c r="L20" s="22"/>
      <c r="M20" s="23"/>
      <c r="N20" s="23">
        <f t="shared" si="9"/>
        <v>40.315833333333337</v>
      </c>
      <c r="O20" s="23">
        <f t="shared" si="9"/>
        <v>23.242222222222225</v>
      </c>
      <c r="P20" s="23"/>
      <c r="Q20" s="24"/>
    </row>
    <row r="21" spans="1:17" s="25" customFormat="1" x14ac:dyDescent="0.2">
      <c r="A21" s="16" t="s">
        <v>23</v>
      </c>
      <c r="B21" s="31">
        <f t="shared" si="7"/>
        <v>319.10000000000002</v>
      </c>
      <c r="C21" s="34"/>
      <c r="D21" s="32">
        <v>4</v>
      </c>
      <c r="E21" s="32">
        <v>8</v>
      </c>
      <c r="F21" s="32">
        <v>307.10000000000002</v>
      </c>
      <c r="G21" s="31">
        <f t="shared" si="8"/>
        <v>70165.3</v>
      </c>
      <c r="H21" s="32"/>
      <c r="I21" s="32">
        <v>2041.7</v>
      </c>
      <c r="J21" s="32">
        <v>2100</v>
      </c>
      <c r="K21" s="32">
        <v>66023.600000000006</v>
      </c>
      <c r="L21" s="22"/>
      <c r="M21" s="23"/>
      <c r="N21" s="23">
        <f t="shared" si="9"/>
        <v>56.713888888888889</v>
      </c>
      <c r="O21" s="23">
        <f t="shared" si="9"/>
        <v>29.166666666666668</v>
      </c>
      <c r="P21" s="23">
        <f>K21/F21/9</f>
        <v>23.887839646875793</v>
      </c>
      <c r="Q21" s="24"/>
    </row>
    <row r="22" spans="1:17" s="37" customFormat="1" x14ac:dyDescent="0.2">
      <c r="A22" s="16" t="s">
        <v>24</v>
      </c>
      <c r="B22" s="33">
        <f t="shared" si="7"/>
        <v>3560.7</v>
      </c>
      <c r="C22" s="34"/>
      <c r="D22" s="32">
        <v>22.6</v>
      </c>
      <c r="E22" s="32">
        <v>4.5999999999999996</v>
      </c>
      <c r="F22" s="32">
        <v>3533.5</v>
      </c>
      <c r="G22" s="33">
        <f t="shared" si="8"/>
        <v>873124.6</v>
      </c>
      <c r="H22" s="34"/>
      <c r="I22" s="32">
        <v>8985.6</v>
      </c>
      <c r="J22" s="32">
        <v>995.5</v>
      </c>
      <c r="K22" s="32">
        <v>863143.5</v>
      </c>
      <c r="L22" s="36"/>
      <c r="M22" s="23"/>
      <c r="N22" s="23">
        <f t="shared" si="9"/>
        <v>44.176991150442475</v>
      </c>
      <c r="O22" s="23">
        <f t="shared" si="9"/>
        <v>24.045893719806763</v>
      </c>
      <c r="P22" s="23">
        <f>K22/F22/9</f>
        <v>27.141597094476676</v>
      </c>
      <c r="Q22" s="24"/>
    </row>
    <row r="23" spans="1:17" s="25" customFormat="1" x14ac:dyDescent="0.2">
      <c r="A23" s="16" t="s">
        <v>25</v>
      </c>
      <c r="B23" s="31">
        <f t="shared" si="7"/>
        <v>4</v>
      </c>
      <c r="C23" s="34"/>
      <c r="D23" s="32">
        <v>4</v>
      </c>
      <c r="E23" s="32"/>
      <c r="F23" s="32"/>
      <c r="G23" s="31">
        <f t="shared" si="8"/>
        <v>1673.9</v>
      </c>
      <c r="H23" s="32"/>
      <c r="I23" s="32">
        <v>1673.9</v>
      </c>
      <c r="J23" s="32"/>
      <c r="K23" s="34"/>
      <c r="L23" s="22"/>
      <c r="M23" s="23"/>
      <c r="N23" s="23">
        <f>I23/D23/9</f>
        <v>46.497222222222227</v>
      </c>
      <c r="O23" s="23"/>
      <c r="P23" s="23"/>
      <c r="Q23" s="24"/>
    </row>
    <row r="24" spans="1:17" s="25" customFormat="1" x14ac:dyDescent="0.2">
      <c r="A24" s="16" t="s">
        <v>26</v>
      </c>
      <c r="B24" s="31">
        <f t="shared" si="7"/>
        <v>116.1</v>
      </c>
      <c r="C24" s="32"/>
      <c r="D24" s="32">
        <v>34.299999999999997</v>
      </c>
      <c r="E24" s="32">
        <v>3.8</v>
      </c>
      <c r="F24" s="32">
        <v>78</v>
      </c>
      <c r="G24" s="31">
        <f t="shared" si="8"/>
        <v>32804.199999999997</v>
      </c>
      <c r="H24" s="32"/>
      <c r="I24" s="38">
        <v>12954.5</v>
      </c>
      <c r="J24" s="38">
        <v>893.9</v>
      </c>
      <c r="K24" s="38">
        <v>18955.8</v>
      </c>
      <c r="L24" s="22"/>
      <c r="M24" s="23"/>
      <c r="N24" s="23">
        <f>I24/D24/9</f>
        <v>41.964690638160029</v>
      </c>
      <c r="O24" s="23">
        <f>J24/E24/9</f>
        <v>26.137426900584796</v>
      </c>
      <c r="P24" s="23">
        <f>K24/F24/9</f>
        <v>27.002564102564101</v>
      </c>
      <c r="Q24" s="24"/>
    </row>
    <row r="25" spans="1:17" s="42" customFormat="1" x14ac:dyDescent="0.2">
      <c r="A25" s="39" t="s">
        <v>27</v>
      </c>
      <c r="B25" s="40">
        <f t="shared" ref="B25:K25" si="10">SUM(B15+B16+B17+B18+B19+B20+B21+B22+B23+B24)+B9+B10</f>
        <v>4516.2</v>
      </c>
      <c r="C25" s="40">
        <f>SUM(C15+C16+C17+C18+C19+C20+C21+C22+C23+C24)+C9+C10</f>
        <v>4.3</v>
      </c>
      <c r="D25" s="40">
        <f>SUM(D15+D16+D17+D18+D19+D20+D21+D22+D23+D24)+D9+D10</f>
        <v>296.99999999999994</v>
      </c>
      <c r="E25" s="40">
        <f>SUM(E15+E16+E17+E18+E19+E20+E21+E22+E23+E24)+E9+E10</f>
        <v>41.8</v>
      </c>
      <c r="F25" s="40">
        <f>SUM(F15+F16+F17+F18+F19+F20+F21+F22+F23+F24)+F9+F10</f>
        <v>4173.1000000000004</v>
      </c>
      <c r="G25" s="40">
        <f t="shared" si="10"/>
        <v>1147320.1999999997</v>
      </c>
      <c r="H25" s="40">
        <f t="shared" si="10"/>
        <v>4435.6000000000004</v>
      </c>
      <c r="I25" s="40">
        <f t="shared" si="10"/>
        <v>124783.40000000001</v>
      </c>
      <c r="J25" s="40">
        <f t="shared" si="10"/>
        <v>10562.599999999999</v>
      </c>
      <c r="K25" s="40">
        <f t="shared" si="10"/>
        <v>1007538.6000000001</v>
      </c>
      <c r="L25" s="41"/>
      <c r="M25" s="23">
        <f>H25/C25/9</f>
        <v>114.61498708010338</v>
      </c>
      <c r="N25" s="23">
        <f>I25/D25/9</f>
        <v>46.682903105125341</v>
      </c>
      <c r="O25" s="23">
        <f>J25/E25/9</f>
        <v>28.077086656034023</v>
      </c>
      <c r="P25" s="23">
        <f>K25/F25/9</f>
        <v>26.826276229501651</v>
      </c>
      <c r="Q25" s="24"/>
    </row>
    <row r="26" spans="1:17" ht="9" hidden="1" customHeight="1" x14ac:dyDescent="0.2">
      <c r="A26" s="43"/>
      <c r="B26" s="43"/>
      <c r="C26" s="43"/>
      <c r="D26" s="43"/>
      <c r="E26" s="43"/>
      <c r="F26" s="43"/>
      <c r="G26" s="43"/>
      <c r="H26" s="43"/>
      <c r="I26" s="43"/>
      <c r="J26" s="43"/>
      <c r="K26" s="43"/>
    </row>
    <row r="27" spans="1:17" hidden="1" x14ac:dyDescent="0.2">
      <c r="A27" s="44" t="s">
        <v>28</v>
      </c>
      <c r="B27" s="43"/>
      <c r="C27" s="43"/>
      <c r="D27" s="43"/>
      <c r="E27" s="43"/>
      <c r="F27" s="43"/>
      <c r="G27" s="43"/>
      <c r="H27" s="45" t="s">
        <v>29</v>
      </c>
      <c r="I27" s="45"/>
      <c r="J27" s="45"/>
      <c r="K27" s="45"/>
      <c r="L27" s="45"/>
    </row>
    <row r="28" spans="1:17" ht="14.25" hidden="1" x14ac:dyDescent="0.2">
      <c r="A28" s="46" t="s">
        <v>30</v>
      </c>
      <c r="B28" s="46"/>
      <c r="C28" s="46"/>
      <c r="D28" s="46"/>
      <c r="E28" s="46"/>
      <c r="F28" s="46"/>
      <c r="G28" s="46"/>
      <c r="H28" s="46"/>
      <c r="I28" s="46"/>
      <c r="J28" s="47"/>
      <c r="K28" s="47"/>
    </row>
    <row r="29" spans="1:17" ht="28.5" hidden="1" x14ac:dyDescent="0.2">
      <c r="A29" s="48" t="s">
        <v>31</v>
      </c>
      <c r="B29" s="49" t="s">
        <v>32</v>
      </c>
      <c r="C29" s="49"/>
      <c r="D29" s="49"/>
      <c r="E29" s="49"/>
      <c r="F29" s="49"/>
      <c r="G29" s="49"/>
      <c r="H29" s="49"/>
      <c r="I29" s="49"/>
      <c r="J29" s="49"/>
      <c r="K29" s="49"/>
    </row>
    <row r="30" spans="1:17" ht="14.25" x14ac:dyDescent="0.2">
      <c r="A30" s="48"/>
      <c r="B30" s="50"/>
      <c r="C30" s="50"/>
      <c r="D30" s="50"/>
      <c r="E30" s="50"/>
      <c r="F30" s="50"/>
      <c r="G30" s="50"/>
      <c r="H30" s="50"/>
      <c r="I30" s="50"/>
      <c r="J30" s="50"/>
      <c r="K30" s="50"/>
    </row>
    <row r="31" spans="1:17" ht="45" x14ac:dyDescent="0.2">
      <c r="A31" s="51" t="s">
        <v>33</v>
      </c>
      <c r="B31" s="52" t="s">
        <v>32</v>
      </c>
      <c r="C31" s="52"/>
      <c r="D31" s="52"/>
      <c r="E31" s="52"/>
      <c r="F31" s="52"/>
      <c r="G31" s="52"/>
      <c r="H31" s="52"/>
      <c r="I31" s="52"/>
      <c r="J31" s="52"/>
      <c r="K31" s="52"/>
    </row>
    <row r="32" spans="1:17" ht="14.25" x14ac:dyDescent="0.2">
      <c r="A32" s="53"/>
      <c r="B32" s="47"/>
      <c r="C32" s="47"/>
      <c r="D32" s="47"/>
      <c r="E32" s="47"/>
      <c r="F32" s="47"/>
      <c r="G32" s="47"/>
      <c r="H32" s="47"/>
      <c r="I32" s="47"/>
      <c r="J32" s="47"/>
      <c r="K32" s="47"/>
    </row>
    <row r="33" spans="1:11" x14ac:dyDescent="0.2">
      <c r="A33" s="54"/>
      <c r="B33" s="6"/>
      <c r="C33" s="6"/>
      <c r="D33" s="6"/>
      <c r="E33" s="55"/>
      <c r="F33" s="55"/>
      <c r="G33" s="55"/>
      <c r="H33" s="6"/>
      <c r="I33" s="6"/>
      <c r="J33" s="6"/>
      <c r="K33" s="6"/>
    </row>
    <row r="34" spans="1:11" x14ac:dyDescent="0.2">
      <c r="A34" s="56" t="s">
        <v>34</v>
      </c>
      <c r="B34" s="6"/>
      <c r="C34" s="6"/>
      <c r="D34" s="6"/>
      <c r="E34" s="6"/>
      <c r="F34" s="6"/>
      <c r="G34" s="6"/>
      <c r="H34" s="6"/>
      <c r="I34" s="6"/>
      <c r="J34" s="6"/>
      <c r="K34" s="6"/>
    </row>
    <row r="35" spans="1:11" x14ac:dyDescent="0.2">
      <c r="A35" s="57" t="s">
        <v>35</v>
      </c>
      <c r="B35" s="6"/>
      <c r="C35" s="6"/>
      <c r="D35" s="6"/>
      <c r="E35" s="6"/>
      <c r="F35" s="6"/>
      <c r="G35" s="6"/>
      <c r="H35" s="6"/>
      <c r="I35" s="6"/>
      <c r="J35" s="6"/>
      <c r="K35" s="6"/>
    </row>
    <row r="36" spans="1:11" x14ac:dyDescent="0.2">
      <c r="A36" s="57"/>
      <c r="B36" s="6"/>
      <c r="C36" s="6"/>
      <c r="D36" s="6"/>
      <c r="E36" s="6"/>
      <c r="F36" s="6"/>
      <c r="G36" s="6"/>
      <c r="H36" s="6"/>
      <c r="I36" s="6"/>
      <c r="J36" s="6"/>
      <c r="K36" s="6"/>
    </row>
    <row r="37" spans="1:11" x14ac:dyDescent="0.2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</row>
  </sheetData>
  <mergeCells count="15">
    <mergeCell ref="H27:L27"/>
    <mergeCell ref="A28:I28"/>
    <mergeCell ref="B29:K29"/>
    <mergeCell ref="B31:K31"/>
    <mergeCell ref="E33:G33"/>
    <mergeCell ref="K1:L1"/>
    <mergeCell ref="A3:K3"/>
    <mergeCell ref="A6:A8"/>
    <mergeCell ref="B6:F6"/>
    <mergeCell ref="G6:K6"/>
    <mergeCell ref="L6:L8"/>
    <mergeCell ref="B7:B8"/>
    <mergeCell ref="C7:F7"/>
    <mergeCell ref="G7:G8"/>
    <mergeCell ref="H7:K7"/>
  </mergeCells>
  <pageMargins left="0.70866141732283472" right="0.31496062992125984" top="0.74803149606299213" bottom="0.74803149606299213" header="0.31496062992125984" footer="0.31496062992125984"/>
  <pageSetup paperSize="9"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сведения о числ.</vt:lpstr>
      <vt:lpstr>Лист1</vt:lpstr>
      <vt:lpstr>Лист2</vt:lpstr>
      <vt:lpstr>Лист3</vt:lpstr>
      <vt:lpstr>'сведения о числ.'!Область_печати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2022-10-27T07:18:28Z</dcterms:modified>
</cp:coreProperties>
</file>